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i\Desktop\Tankerület\PÉNZÜGY\KRÉTA\2022-2023 tanév I. félév\"/>
    </mc:Choice>
  </mc:AlternateContent>
  <xr:revisionPtr revIDLastSave="0" documentId="13_ncr:1_{B90B5B35-297D-4B93-8D12-EAC8D942546D}" xr6:coauthVersionLast="47" xr6:coauthVersionMax="47" xr10:uidLastSave="{00000000-0000-0000-0000-000000000000}"/>
  <bookViews>
    <workbookView xWindow="-120" yWindow="-120" windowWidth="29040" windowHeight="15840" xr2:uid="{FC1CBF7A-C7BE-484B-9734-37FD50EE126B}"/>
  </bookViews>
  <sheets>
    <sheet name="Zeneművészeti" sheetId="1" r:id="rId1"/>
    <sheet name="Szolfézs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2" l="1"/>
  <c r="C8" i="2" s="1"/>
  <c r="D8" i="2" s="1"/>
  <c r="E8" i="2" s="1"/>
  <c r="B2" i="1"/>
  <c r="O8" i="2" l="1"/>
  <c r="K8" i="2"/>
  <c r="M8" i="2"/>
  <c r="P8" i="2"/>
  <c r="H8" i="2"/>
  <c r="N8" i="2"/>
  <c r="J8" i="2"/>
  <c r="I8" i="2"/>
  <c r="L8" i="2"/>
  <c r="C7" i="2"/>
  <c r="D7" i="2" s="1"/>
  <c r="E7" i="2" s="1"/>
  <c r="C9" i="2"/>
  <c r="D9" i="2" s="1"/>
  <c r="E9" i="2" s="1"/>
  <c r="C10" i="2"/>
  <c r="D10" i="2" s="1"/>
  <c r="E10" i="2" s="1"/>
  <c r="C11" i="2"/>
  <c r="D11" i="2" s="1"/>
  <c r="E11" i="2" s="1"/>
  <c r="C6" i="2"/>
  <c r="D6" i="2" s="1"/>
  <c r="E6" i="2" s="1"/>
  <c r="C32" i="1"/>
  <c r="D32" i="1" s="1"/>
  <c r="E32" i="1" s="1"/>
  <c r="C31" i="1"/>
  <c r="D31" i="1" s="1"/>
  <c r="E31" i="1" s="1"/>
  <c r="C30" i="1"/>
  <c r="D30" i="1" s="1"/>
  <c r="E30" i="1" s="1"/>
  <c r="C29" i="1"/>
  <c r="D29" i="1" s="1"/>
  <c r="E29" i="1" s="1"/>
  <c r="C28" i="1"/>
  <c r="D28" i="1" s="1"/>
  <c r="E28" i="1" s="1"/>
  <c r="C27" i="1"/>
  <c r="D27" i="1" s="1"/>
  <c r="E27" i="1" s="1"/>
  <c r="C25" i="1"/>
  <c r="D25" i="1" s="1"/>
  <c r="E25" i="1" s="1"/>
  <c r="C24" i="1"/>
  <c r="D24" i="1" s="1"/>
  <c r="E24" i="1" s="1"/>
  <c r="C23" i="1"/>
  <c r="D23" i="1" s="1"/>
  <c r="E23" i="1" s="1"/>
  <c r="C22" i="1"/>
  <c r="D22" i="1" s="1"/>
  <c r="E22" i="1" s="1"/>
  <c r="C21" i="1"/>
  <c r="D21" i="1" s="1"/>
  <c r="E21" i="1" s="1"/>
  <c r="C20" i="1"/>
  <c r="D20" i="1" s="1"/>
  <c r="E20" i="1" s="1"/>
  <c r="C18" i="1"/>
  <c r="D18" i="1" s="1"/>
  <c r="E18" i="1" s="1"/>
  <c r="C17" i="1"/>
  <c r="D17" i="1" s="1"/>
  <c r="E17" i="1" s="1"/>
  <c r="C16" i="1"/>
  <c r="D16" i="1" s="1"/>
  <c r="E16" i="1" s="1"/>
  <c r="C15" i="1"/>
  <c r="D15" i="1" s="1"/>
  <c r="E15" i="1" s="1"/>
  <c r="C14" i="1"/>
  <c r="D14" i="1" s="1"/>
  <c r="E14" i="1" s="1"/>
  <c r="C13" i="1"/>
  <c r="D13" i="1" s="1"/>
  <c r="E13" i="1" s="1"/>
  <c r="C11" i="1"/>
  <c r="D11" i="1" s="1"/>
  <c r="E11" i="1" s="1"/>
  <c r="C10" i="1"/>
  <c r="D10" i="1" s="1"/>
  <c r="E10" i="1" s="1"/>
  <c r="C9" i="1"/>
  <c r="D9" i="1" s="1"/>
  <c r="E9" i="1" s="1"/>
  <c r="C8" i="1"/>
  <c r="D8" i="1" s="1"/>
  <c r="E8" i="1" s="1"/>
  <c r="C7" i="1"/>
  <c r="D7" i="1" s="1"/>
  <c r="E7" i="1" s="1"/>
  <c r="C6" i="1"/>
  <c r="D6" i="1" s="1"/>
  <c r="E6" i="1" s="1"/>
  <c r="O9" i="2" l="1"/>
  <c r="K9" i="2"/>
  <c r="M9" i="2"/>
  <c r="I9" i="2"/>
  <c r="L9" i="2"/>
  <c r="N9" i="2"/>
  <c r="J9" i="2"/>
  <c r="P9" i="2"/>
  <c r="H9" i="2"/>
  <c r="O6" i="2"/>
  <c r="K6" i="2"/>
  <c r="M6" i="2"/>
  <c r="P6" i="2"/>
  <c r="H6" i="2"/>
  <c r="N6" i="2"/>
  <c r="J6" i="2"/>
  <c r="I6" i="2"/>
  <c r="L6" i="2"/>
  <c r="O7" i="2"/>
  <c r="K7" i="2"/>
  <c r="I7" i="2"/>
  <c r="L7" i="2"/>
  <c r="N7" i="2"/>
  <c r="J7" i="2"/>
  <c r="M7" i="2"/>
  <c r="P7" i="2"/>
  <c r="H7" i="2"/>
  <c r="O10" i="2"/>
  <c r="K10" i="2"/>
  <c r="M10" i="2"/>
  <c r="I10" i="2"/>
  <c r="P10" i="2"/>
  <c r="H10" i="2"/>
  <c r="N10" i="2"/>
  <c r="J10" i="2"/>
  <c r="L10" i="2"/>
  <c r="O11" i="2"/>
  <c r="K11" i="2"/>
  <c r="I11" i="2"/>
  <c r="L11" i="2"/>
  <c r="N11" i="2"/>
  <c r="J11" i="2"/>
  <c r="M11" i="2"/>
  <c r="P11" i="2"/>
  <c r="H11" i="2"/>
  <c r="O20" i="1"/>
  <c r="K20" i="1"/>
  <c r="N20" i="1"/>
  <c r="J20" i="1"/>
  <c r="M20" i="1"/>
  <c r="I20" i="1"/>
  <c r="P20" i="1"/>
  <c r="L20" i="1"/>
  <c r="H20" i="1"/>
  <c r="O29" i="1"/>
  <c r="K29" i="1"/>
  <c r="P29" i="1"/>
  <c r="N29" i="1"/>
  <c r="J29" i="1"/>
  <c r="M29" i="1"/>
  <c r="I29" i="1"/>
  <c r="L29" i="1"/>
  <c r="H29" i="1"/>
  <c r="O11" i="1"/>
  <c r="K11" i="1"/>
  <c r="N11" i="1"/>
  <c r="J11" i="1"/>
  <c r="M11" i="1"/>
  <c r="I11" i="1"/>
  <c r="P11" i="1"/>
  <c r="L11" i="1"/>
  <c r="H11" i="1"/>
  <c r="O21" i="1"/>
  <c r="K21" i="1"/>
  <c r="N21" i="1"/>
  <c r="J21" i="1"/>
  <c r="M21" i="1"/>
  <c r="I21" i="1"/>
  <c r="P21" i="1"/>
  <c r="L21" i="1"/>
  <c r="H21" i="1"/>
  <c r="O30" i="1"/>
  <c r="K30" i="1"/>
  <c r="N30" i="1"/>
  <c r="J30" i="1"/>
  <c r="M30" i="1"/>
  <c r="I30" i="1"/>
  <c r="P30" i="1"/>
  <c r="L30" i="1"/>
  <c r="H30" i="1"/>
  <c r="O8" i="1"/>
  <c r="K8" i="1"/>
  <c r="N8" i="1"/>
  <c r="J8" i="1"/>
  <c r="M8" i="1"/>
  <c r="I8" i="1"/>
  <c r="H8" i="1"/>
  <c r="P8" i="1"/>
  <c r="L8" i="1"/>
  <c r="O13" i="1"/>
  <c r="K13" i="1"/>
  <c r="N13" i="1"/>
  <c r="J13" i="1"/>
  <c r="M13" i="1"/>
  <c r="I13" i="1"/>
  <c r="H13" i="1"/>
  <c r="P13" i="1"/>
  <c r="L13" i="1"/>
  <c r="O17" i="1"/>
  <c r="K17" i="1"/>
  <c r="N17" i="1"/>
  <c r="J17" i="1"/>
  <c r="M17" i="1"/>
  <c r="I17" i="1"/>
  <c r="H17" i="1"/>
  <c r="P17" i="1"/>
  <c r="L17" i="1"/>
  <c r="O22" i="1"/>
  <c r="K22" i="1"/>
  <c r="N22" i="1"/>
  <c r="J22" i="1"/>
  <c r="M22" i="1"/>
  <c r="I22" i="1"/>
  <c r="H22" i="1"/>
  <c r="P22" i="1"/>
  <c r="L22" i="1"/>
  <c r="O27" i="1"/>
  <c r="K27" i="1"/>
  <c r="L27" i="1"/>
  <c r="N27" i="1"/>
  <c r="J27" i="1"/>
  <c r="H27" i="1"/>
  <c r="M27" i="1"/>
  <c r="I27" i="1"/>
  <c r="P27" i="1"/>
  <c r="O31" i="1"/>
  <c r="K31" i="1"/>
  <c r="P31" i="1"/>
  <c r="N31" i="1"/>
  <c r="J31" i="1"/>
  <c r="H31" i="1"/>
  <c r="M31" i="1"/>
  <c r="I31" i="1"/>
  <c r="L31" i="1"/>
  <c r="O6" i="1"/>
  <c r="K6" i="1"/>
  <c r="N6" i="1"/>
  <c r="J6" i="1"/>
  <c r="M6" i="1"/>
  <c r="I6" i="1"/>
  <c r="P6" i="1"/>
  <c r="L6" i="1"/>
  <c r="H6" i="1"/>
  <c r="O10" i="1"/>
  <c r="K10" i="1"/>
  <c r="N10" i="1"/>
  <c r="J10" i="1"/>
  <c r="M10" i="1"/>
  <c r="I10" i="1"/>
  <c r="P10" i="1"/>
  <c r="L10" i="1"/>
  <c r="H10" i="1"/>
  <c r="O15" i="1"/>
  <c r="K15" i="1"/>
  <c r="N15" i="1"/>
  <c r="J15" i="1"/>
  <c r="M15" i="1"/>
  <c r="I15" i="1"/>
  <c r="P15" i="1"/>
  <c r="L15" i="1"/>
  <c r="H15" i="1"/>
  <c r="O24" i="1"/>
  <c r="K24" i="1"/>
  <c r="P24" i="1"/>
  <c r="N24" i="1"/>
  <c r="J24" i="1"/>
  <c r="L24" i="1"/>
  <c r="M24" i="1"/>
  <c r="I24" i="1"/>
  <c r="H24" i="1"/>
  <c r="O7" i="1"/>
  <c r="K7" i="1"/>
  <c r="N7" i="1"/>
  <c r="J7" i="1"/>
  <c r="M7" i="1"/>
  <c r="I7" i="1"/>
  <c r="P7" i="1"/>
  <c r="L7" i="1"/>
  <c r="H7" i="1"/>
  <c r="O16" i="1"/>
  <c r="K16" i="1"/>
  <c r="N16" i="1"/>
  <c r="J16" i="1"/>
  <c r="M16" i="1"/>
  <c r="I16" i="1"/>
  <c r="P16" i="1"/>
  <c r="L16" i="1"/>
  <c r="H16" i="1"/>
  <c r="O25" i="1"/>
  <c r="K25" i="1"/>
  <c r="L25" i="1"/>
  <c r="N25" i="1"/>
  <c r="J25" i="1"/>
  <c r="M25" i="1"/>
  <c r="I25" i="1"/>
  <c r="P25" i="1"/>
  <c r="H25" i="1"/>
  <c r="O9" i="1"/>
  <c r="K9" i="1"/>
  <c r="N9" i="1"/>
  <c r="J9" i="1"/>
  <c r="M9" i="1"/>
  <c r="I9" i="1"/>
  <c r="L9" i="1"/>
  <c r="H9" i="1"/>
  <c r="P9" i="1"/>
  <c r="O14" i="1"/>
  <c r="K14" i="1"/>
  <c r="N14" i="1"/>
  <c r="J14" i="1"/>
  <c r="M14" i="1"/>
  <c r="I14" i="1"/>
  <c r="L14" i="1"/>
  <c r="H14" i="1"/>
  <c r="P14" i="1"/>
  <c r="O18" i="1"/>
  <c r="K18" i="1"/>
  <c r="N18" i="1"/>
  <c r="J18" i="1"/>
  <c r="M18" i="1"/>
  <c r="I18" i="1"/>
  <c r="L18" i="1"/>
  <c r="H18" i="1"/>
  <c r="P18" i="1"/>
  <c r="O23" i="1"/>
  <c r="K23" i="1"/>
  <c r="P23" i="1"/>
  <c r="N23" i="1"/>
  <c r="J23" i="1"/>
  <c r="M23" i="1"/>
  <c r="I23" i="1"/>
  <c r="L23" i="1"/>
  <c r="H23" i="1"/>
  <c r="O28" i="1"/>
  <c r="K28" i="1"/>
  <c r="P28" i="1"/>
  <c r="H28" i="1"/>
  <c r="N28" i="1"/>
  <c r="J28" i="1"/>
  <c r="M28" i="1"/>
  <c r="I28" i="1"/>
  <c r="L28" i="1"/>
  <c r="P32" i="1"/>
  <c r="O32" i="1"/>
  <c r="K32" i="1"/>
  <c r="N32" i="1"/>
  <c r="J32" i="1"/>
  <c r="M32" i="1"/>
  <c r="I32" i="1"/>
  <c r="L32" i="1"/>
  <c r="H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A1" authorId="0" shapeId="0" xr:uid="{F6874371-6BDF-4A00-983A-622C41CA8443}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szolfézs ek, ill. főtanszak</t>
        </r>
      </text>
    </comment>
  </commentList>
</comments>
</file>

<file path=xl/sharedStrings.xml><?xml version="1.0" encoding="utf-8"?>
<sst xmlns="http://schemas.openxmlformats.org/spreadsheetml/2006/main" count="79" uniqueCount="33">
  <si>
    <t xml:space="preserve">Zeneművészeti ág - egyéni képzés </t>
  </si>
  <si>
    <t>öregségi nyugdíj: 28 500 Ft</t>
  </si>
  <si>
    <t>kedvezmény kiszámításához - okirattal igazolt - egy főre jutó jövedelem határok</t>
  </si>
  <si>
    <t>Éves egy tanulóra eső díj:</t>
  </si>
  <si>
    <t>egy főre jutó nettó jövedelem</t>
  </si>
  <si>
    <t>0 - 38 475 Ft</t>
  </si>
  <si>
    <t>38 476 - 39 900 Ft</t>
  </si>
  <si>
    <t>39 901 - 42 750 Ft</t>
  </si>
  <si>
    <t>42 751 - 45 600 Ft</t>
  </si>
  <si>
    <t>45 601 - 48 450 Ft</t>
  </si>
  <si>
    <t>48 451 - 51 300 Ft</t>
  </si>
  <si>
    <t>51 301 - 54 150 Ft</t>
  </si>
  <si>
    <t>54 151 - 57 000 Ft</t>
  </si>
  <si>
    <t>57 001 - 59 850 Ft</t>
  </si>
  <si>
    <t>TÉRÍTÉSI DÍJAK MÉRTÉKE</t>
  </si>
  <si>
    <t>6-18 év közötti tanulók</t>
  </si>
  <si>
    <t>kedvezményesen</t>
  </si>
  <si>
    <t>Tanulmányi átlag</t>
  </si>
  <si>
    <t>Díjalap %-a</t>
  </si>
  <si>
    <t>Megállapított díj/év</t>
  </si>
  <si>
    <t>Fizetendő/félév</t>
  </si>
  <si>
    <t>Fizetendő kerekítve</t>
  </si>
  <si>
    <t xml:space="preserve"> fizetendő összeg:</t>
  </si>
  <si>
    <t>4,5-5,0 között</t>
  </si>
  <si>
    <t>4,0-4,4 között</t>
  </si>
  <si>
    <t>3,5-3,9 között</t>
  </si>
  <si>
    <t>3,0-3,4 között</t>
  </si>
  <si>
    <t>2,0-2,9 között</t>
  </si>
  <si>
    <t>elégtelen</t>
  </si>
  <si>
    <t>18-22 év közötti tanulók</t>
  </si>
  <si>
    <t>TANDÍJAK MÉRTÉKE (6-18 év között, a 229/2012. (VIII. 28.) Korm. rendelet 36.§ (1) a) pontban meghatározott mértéket meghaladó tanóra esetén)</t>
  </si>
  <si>
    <t>TANDÍJAK MÉRTÉKE (a tanulmányi követelmények nem teljesítése miatt az évfolyam második vagy további alkalommal történő megismétlése, továbbá minden tanórai foglalkozás annak, aki nem tanköteles, feltéve, hogy nem áll tanulói jogviszonyban a nappali rendszerű vagy nappali oktatás munkarendje szerinti oktatásban, valamint annak, aki a huszonkettedik életévét betöltötte)</t>
  </si>
  <si>
    <t>Zeneművészeti ág - szolf.ek. csoportos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</si>
</sst>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Ft&quot;;[Red]\-#,##0\ &quot;Ft&quot;"/>
    <numFmt numFmtId="42" formatCode="_-* #,##0\ &quot;Ft&quot;_-;\-* #,##0\ &quot;Ft&quot;_-;_-* &quot;-&quot;\ &quot;Ft&quot;_-;_-@_-"/>
    <numFmt numFmtId="164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4" fillId="3" borderId="1" xfId="0" applyFont="1" applyFill="1" applyBorder="1"/>
    <xf numFmtId="0" fontId="0" fillId="0" borderId="1" xfId="0" applyBorder="1"/>
    <xf numFmtId="0" fontId="0" fillId="2" borderId="9" xfId="0" applyFill="1" applyBorder="1"/>
    <xf numFmtId="6" fontId="5" fillId="0" borderId="10" xfId="0" applyNumberFormat="1" applyFont="1" applyBorder="1" applyAlignment="1">
      <alignment wrapText="1"/>
    </xf>
    <xf numFmtId="3" fontId="6" fillId="0" borderId="10" xfId="1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9" fontId="0" fillId="0" borderId="0" xfId="0" applyNumberFormat="1"/>
    <xf numFmtId="0" fontId="7" fillId="2" borderId="9" xfId="0" applyFont="1" applyFill="1" applyBorder="1" applyAlignment="1">
      <alignment horizontal="left" wrapText="1"/>
    </xf>
    <xf numFmtId="0" fontId="8" fillId="2" borderId="12" xfId="0" applyFont="1" applyFill="1" applyBorder="1"/>
    <xf numFmtId="9" fontId="8" fillId="2" borderId="13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6" fontId="0" fillId="0" borderId="0" xfId="0" applyNumberFormat="1"/>
    <xf numFmtId="0" fontId="9" fillId="0" borderId="1" xfId="0" quotePrefix="1" applyFont="1" applyBorder="1"/>
    <xf numFmtId="164" fontId="0" fillId="0" borderId="1" xfId="0" applyNumberFormat="1" applyBorder="1"/>
    <xf numFmtId="164" fontId="9" fillId="0" borderId="1" xfId="0" applyNumberFormat="1" applyFont="1" applyBorder="1"/>
    <xf numFmtId="164" fontId="4" fillId="5" borderId="1" xfId="0" applyNumberFormat="1" applyFont="1" applyFill="1" applyBorder="1"/>
    <xf numFmtId="164" fontId="4" fillId="2" borderId="9" xfId="0" applyNumberFormat="1" applyFont="1" applyFill="1" applyBorder="1"/>
    <xf numFmtId="0" fontId="0" fillId="0" borderId="14" xfId="0" applyBorder="1"/>
    <xf numFmtId="6" fontId="0" fillId="4" borderId="1" xfId="0" applyNumberFormat="1" applyFill="1" applyBorder="1"/>
    <xf numFmtId="0" fontId="0" fillId="0" borderId="1" xfId="0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0" fillId="0" borderId="15" xfId="0" applyBorder="1"/>
    <xf numFmtId="0" fontId="9" fillId="2" borderId="9" xfId="0" applyFont="1" applyFill="1" applyBorder="1" applyAlignment="1">
      <alignment horizontal="center" vertical="center" wrapText="1"/>
    </xf>
    <xf numFmtId="0" fontId="9" fillId="0" borderId="1" xfId="0" applyFont="1" applyBorder="1"/>
    <xf numFmtId="42" fontId="9" fillId="0" borderId="1" xfId="0" applyNumberFormat="1" applyFont="1" applyBorder="1"/>
    <xf numFmtId="164" fontId="4" fillId="2" borderId="10" xfId="0" applyNumberFormat="1" applyFont="1" applyFill="1" applyBorder="1"/>
    <xf numFmtId="0" fontId="3" fillId="2" borderId="16" xfId="0" applyFont="1" applyFill="1" applyBorder="1" applyAlignment="1">
      <alignment horizontal="center"/>
    </xf>
    <xf numFmtId="3" fontId="0" fillId="3" borderId="1" xfId="0" applyNumberFormat="1" applyFill="1" applyBorder="1"/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left" wrapText="1"/>
    </xf>
    <xf numFmtId="0" fontId="7" fillId="4" borderId="11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P1701%20t&#233;r&#237;t&#233;si%20&#233;s%20tand&#237;j%20m&#233;rt&#233;ke%202022-2023.I.f&#233;l&#233;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íjalap számítása"/>
      <sheetName val="Kedvezmények"/>
      <sheetName val="Zeneműv_egyéni"/>
      <sheetName val="Zene szolf ek"/>
      <sheetName val="Tánc csoportos"/>
      <sheetName val="Képző és iparműv. csoportos"/>
      <sheetName val="Szín báb csoportos"/>
    </sheetNames>
    <sheetDataSet>
      <sheetData sheetId="0">
        <row r="9">
          <cell r="G9">
            <v>351109.27987132355</v>
          </cell>
        </row>
        <row r="10">
          <cell r="G10">
            <v>69204.147916666669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BB368-E2F5-4ECF-9F05-CF74A4305957}">
  <dimension ref="A1:P39"/>
  <sheetViews>
    <sheetView tabSelected="1" workbookViewId="0">
      <selection activeCell="E6" sqref="E6"/>
    </sheetView>
  </sheetViews>
  <sheetFormatPr defaultRowHeight="15" x14ac:dyDescent="0.25"/>
  <cols>
    <col min="1" max="1" width="28.140625" customWidth="1"/>
    <col min="2" max="2" width="7.42578125" bestFit="1" customWidth="1"/>
    <col min="3" max="4" width="13.7109375" bestFit="1" customWidth="1"/>
    <col min="5" max="5" width="13.85546875" bestFit="1" customWidth="1"/>
    <col min="6" max="6" width="1.28515625" customWidth="1"/>
    <col min="7" max="7" width="17.42578125" customWidth="1"/>
    <col min="8" max="8" width="9.5703125" customWidth="1"/>
    <col min="9" max="10" width="9.42578125" customWidth="1"/>
    <col min="12" max="12" width="8.85546875" customWidth="1"/>
    <col min="13" max="13" width="9.28515625" customWidth="1"/>
    <col min="14" max="14" width="8.85546875" customWidth="1"/>
    <col min="15" max="15" width="9.28515625" customWidth="1"/>
    <col min="16" max="16" width="9.5703125" customWidth="1"/>
  </cols>
  <sheetData>
    <row r="1" spans="1:16" ht="30.75" thickBot="1" x14ac:dyDescent="0.3">
      <c r="A1" s="39" t="s">
        <v>0</v>
      </c>
      <c r="B1" s="39"/>
      <c r="C1" s="39"/>
      <c r="D1" s="39"/>
      <c r="E1" s="39"/>
      <c r="F1" s="1"/>
      <c r="G1" s="2" t="s">
        <v>1</v>
      </c>
      <c r="H1" s="40" t="s">
        <v>2</v>
      </c>
      <c r="I1" s="41"/>
      <c r="J1" s="41"/>
      <c r="K1" s="41"/>
      <c r="L1" s="41"/>
      <c r="M1" s="41"/>
      <c r="N1" s="41"/>
      <c r="O1" s="41"/>
      <c r="P1" s="42"/>
    </row>
    <row r="2" spans="1:16" ht="26.25" x14ac:dyDescent="0.25">
      <c r="A2" s="3" t="s">
        <v>3</v>
      </c>
      <c r="B2" s="43">
        <f>'[1]Díjalap számítása'!G9</f>
        <v>351109.27987132355</v>
      </c>
      <c r="C2" s="44"/>
      <c r="D2" s="4"/>
      <c r="E2" s="4"/>
      <c r="F2" s="5"/>
      <c r="G2" s="6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</row>
    <row r="3" spans="1:16" x14ac:dyDescent="0.25">
      <c r="A3" s="45" t="s">
        <v>14</v>
      </c>
      <c r="B3" s="46"/>
      <c r="C3" s="46"/>
      <c r="D3" s="46"/>
      <c r="E3" s="47"/>
      <c r="F3" s="8"/>
      <c r="H3" s="9"/>
      <c r="I3" s="9"/>
      <c r="J3" s="9"/>
      <c r="K3" s="9"/>
      <c r="L3" s="9"/>
      <c r="M3" s="9"/>
      <c r="N3" s="9"/>
      <c r="O3" s="9"/>
      <c r="P3" s="9"/>
    </row>
    <row r="4" spans="1:16" x14ac:dyDescent="0.25">
      <c r="A4" s="48" t="s">
        <v>15</v>
      </c>
      <c r="B4" s="49"/>
      <c r="C4" s="49"/>
      <c r="D4" s="49"/>
      <c r="E4" s="49"/>
      <c r="F4" s="10"/>
      <c r="G4" s="11" t="s">
        <v>16</v>
      </c>
      <c r="H4" s="12">
        <v>0.1</v>
      </c>
      <c r="I4" s="12">
        <v>0.2</v>
      </c>
      <c r="J4" s="12">
        <v>0.3</v>
      </c>
      <c r="K4" s="12">
        <v>0.4</v>
      </c>
      <c r="L4" s="12">
        <v>0.5</v>
      </c>
      <c r="M4" s="12">
        <v>0.6</v>
      </c>
      <c r="N4" s="12">
        <v>0.7</v>
      </c>
      <c r="O4" s="12">
        <v>0.8</v>
      </c>
      <c r="P4" s="12">
        <v>0.9</v>
      </c>
    </row>
    <row r="5" spans="1:16" ht="25.5" x14ac:dyDescent="0.25">
      <c r="A5" s="13" t="s">
        <v>17</v>
      </c>
      <c r="B5" s="13" t="s">
        <v>18</v>
      </c>
      <c r="C5" s="13" t="s">
        <v>19</v>
      </c>
      <c r="D5" s="14" t="s">
        <v>20</v>
      </c>
      <c r="E5" s="15" t="s">
        <v>21</v>
      </c>
      <c r="F5" s="16"/>
      <c r="G5" s="14" t="s">
        <v>22</v>
      </c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5">
      <c r="A6" s="18" t="s">
        <v>23</v>
      </c>
      <c r="B6" s="4">
        <v>5</v>
      </c>
      <c r="C6" s="19">
        <f>(B2*B6)/100</f>
        <v>17555.46399356618</v>
      </c>
      <c r="D6" s="20">
        <f t="shared" ref="D6:D11" si="0">(C6/2)</f>
        <v>8777.7319967830899</v>
      </c>
      <c r="E6" s="21">
        <f t="shared" ref="E6:E11" si="1">ROUND(D6,-2)</f>
        <v>8800</v>
      </c>
      <c r="F6" s="22"/>
      <c r="G6" s="23"/>
      <c r="H6" s="24">
        <f>ROUND($E$6*H4,-2)</f>
        <v>900</v>
      </c>
      <c r="I6" s="24">
        <f>ROUND($E$6*I4,-2)</f>
        <v>1800</v>
      </c>
      <c r="J6" s="24">
        <f t="shared" ref="J6:P6" si="2">ROUND($E$6*J4,-2)</f>
        <v>2600</v>
      </c>
      <c r="K6" s="24">
        <f t="shared" si="2"/>
        <v>3500</v>
      </c>
      <c r="L6" s="24">
        <f t="shared" si="2"/>
        <v>4400</v>
      </c>
      <c r="M6" s="24">
        <f t="shared" si="2"/>
        <v>5300</v>
      </c>
      <c r="N6" s="24">
        <f t="shared" si="2"/>
        <v>6200</v>
      </c>
      <c r="O6" s="24">
        <f t="shared" si="2"/>
        <v>7000</v>
      </c>
      <c r="P6" s="24">
        <f t="shared" si="2"/>
        <v>7900</v>
      </c>
    </row>
    <row r="7" spans="1:16" x14ac:dyDescent="0.25">
      <c r="A7" s="18" t="s">
        <v>24</v>
      </c>
      <c r="B7" s="4">
        <v>7</v>
      </c>
      <c r="C7" s="19">
        <f>(B2*B7)/100</f>
        <v>24577.649590992649</v>
      </c>
      <c r="D7" s="20">
        <f t="shared" si="0"/>
        <v>12288.824795496324</v>
      </c>
      <c r="E7" s="21">
        <f t="shared" si="1"/>
        <v>12300</v>
      </c>
      <c r="F7" s="22"/>
      <c r="H7" s="24">
        <f>ROUND($E$7*H4,-2)</f>
        <v>1200</v>
      </c>
      <c r="I7" s="24">
        <f t="shared" ref="I7:P7" si="3">ROUND($E$7*I4,-2)</f>
        <v>2500</v>
      </c>
      <c r="J7" s="24">
        <f t="shared" si="3"/>
        <v>3700</v>
      </c>
      <c r="K7" s="24">
        <f t="shared" si="3"/>
        <v>4900</v>
      </c>
      <c r="L7" s="24">
        <f t="shared" si="3"/>
        <v>6200</v>
      </c>
      <c r="M7" s="24">
        <f t="shared" si="3"/>
        <v>7400</v>
      </c>
      <c r="N7" s="24">
        <f t="shared" si="3"/>
        <v>8600</v>
      </c>
      <c r="O7" s="24">
        <f t="shared" si="3"/>
        <v>9800</v>
      </c>
      <c r="P7" s="24">
        <f t="shared" si="3"/>
        <v>11100</v>
      </c>
    </row>
    <row r="8" spans="1:16" x14ac:dyDescent="0.25">
      <c r="A8" s="18" t="s">
        <v>25</v>
      </c>
      <c r="B8" s="4">
        <v>9</v>
      </c>
      <c r="C8" s="19">
        <f>(B2*B8)/100</f>
        <v>31599.835188419122</v>
      </c>
      <c r="D8" s="20">
        <f t="shared" si="0"/>
        <v>15799.917594209561</v>
      </c>
      <c r="E8" s="21">
        <f t="shared" si="1"/>
        <v>15800</v>
      </c>
      <c r="F8" s="22"/>
      <c r="H8" s="24">
        <f>ROUND($E$8*H4,-2)</f>
        <v>1600</v>
      </c>
      <c r="I8" s="24">
        <f t="shared" ref="I8:P8" si="4">ROUND($E$8*I4,-2)</f>
        <v>3200</v>
      </c>
      <c r="J8" s="24">
        <f t="shared" si="4"/>
        <v>4700</v>
      </c>
      <c r="K8" s="24">
        <f t="shared" si="4"/>
        <v>6300</v>
      </c>
      <c r="L8" s="24">
        <f t="shared" si="4"/>
        <v>7900</v>
      </c>
      <c r="M8" s="24">
        <f t="shared" si="4"/>
        <v>9500</v>
      </c>
      <c r="N8" s="24">
        <f t="shared" si="4"/>
        <v>11100</v>
      </c>
      <c r="O8" s="24">
        <f t="shared" si="4"/>
        <v>12600</v>
      </c>
      <c r="P8" s="24">
        <f t="shared" si="4"/>
        <v>14200</v>
      </c>
    </row>
    <row r="9" spans="1:16" x14ac:dyDescent="0.25">
      <c r="A9" s="18" t="s">
        <v>26</v>
      </c>
      <c r="B9" s="4">
        <v>11</v>
      </c>
      <c r="C9" s="19">
        <f>(B2*B9)/100</f>
        <v>38622.020785845591</v>
      </c>
      <c r="D9" s="20">
        <f t="shared" si="0"/>
        <v>19311.010392922795</v>
      </c>
      <c r="E9" s="21">
        <f t="shared" si="1"/>
        <v>19300</v>
      </c>
      <c r="F9" s="22"/>
      <c r="H9" s="24">
        <f>ROUND($E$9*H4,-2)</f>
        <v>1900</v>
      </c>
      <c r="I9" s="24">
        <f t="shared" ref="I9:P9" si="5">ROUND($E$9*I4,-2)</f>
        <v>3900</v>
      </c>
      <c r="J9" s="24">
        <f t="shared" si="5"/>
        <v>5800</v>
      </c>
      <c r="K9" s="24">
        <f t="shared" si="5"/>
        <v>7700</v>
      </c>
      <c r="L9" s="24">
        <f t="shared" si="5"/>
        <v>9700</v>
      </c>
      <c r="M9" s="24">
        <f t="shared" si="5"/>
        <v>11600</v>
      </c>
      <c r="N9" s="24">
        <f t="shared" si="5"/>
        <v>13500</v>
      </c>
      <c r="O9" s="24">
        <f t="shared" si="5"/>
        <v>15400</v>
      </c>
      <c r="P9" s="24">
        <f t="shared" si="5"/>
        <v>17400</v>
      </c>
    </row>
    <row r="10" spans="1:16" x14ac:dyDescent="0.25">
      <c r="A10" s="18" t="s">
        <v>27</v>
      </c>
      <c r="B10" s="4">
        <v>15</v>
      </c>
      <c r="C10" s="19">
        <f>(B2*B10)/100</f>
        <v>52666.391980698536</v>
      </c>
      <c r="D10" s="20">
        <f t="shared" si="0"/>
        <v>26333.195990349268</v>
      </c>
      <c r="E10" s="21">
        <f t="shared" si="1"/>
        <v>26300</v>
      </c>
      <c r="F10" s="22"/>
      <c r="H10" s="24">
        <f>ROUND($E$10*H4,-2)</f>
        <v>2600</v>
      </c>
      <c r="I10" s="24">
        <f t="shared" ref="I10:P10" si="6">ROUND($E$10*I4,-2)</f>
        <v>5300</v>
      </c>
      <c r="J10" s="24">
        <f t="shared" si="6"/>
        <v>7900</v>
      </c>
      <c r="K10" s="24">
        <f t="shared" si="6"/>
        <v>10500</v>
      </c>
      <c r="L10" s="24">
        <f t="shared" si="6"/>
        <v>13200</v>
      </c>
      <c r="M10" s="24">
        <f t="shared" si="6"/>
        <v>15800</v>
      </c>
      <c r="N10" s="24">
        <f t="shared" si="6"/>
        <v>18400</v>
      </c>
      <c r="O10" s="24">
        <f t="shared" si="6"/>
        <v>21000</v>
      </c>
      <c r="P10" s="24">
        <f t="shared" si="6"/>
        <v>23700</v>
      </c>
    </row>
    <row r="11" spans="1:16" x14ac:dyDescent="0.25">
      <c r="A11" s="25" t="s">
        <v>28</v>
      </c>
      <c r="B11" s="4">
        <v>20</v>
      </c>
      <c r="C11" s="19">
        <f>(B2*B11)/100</f>
        <v>70221.855974264719</v>
      </c>
      <c r="D11" s="20">
        <f t="shared" si="0"/>
        <v>35110.92798713236</v>
      </c>
      <c r="E11" s="21">
        <f t="shared" si="1"/>
        <v>35100</v>
      </c>
      <c r="F11" s="22"/>
      <c r="H11" s="24">
        <f>ROUND($E$11*H4,-2)</f>
        <v>3500</v>
      </c>
      <c r="I11" s="24">
        <f t="shared" ref="I11:P11" si="7">ROUND($E$11*I4,-2)</f>
        <v>7000</v>
      </c>
      <c r="J11" s="24">
        <f t="shared" si="7"/>
        <v>10500</v>
      </c>
      <c r="K11" s="24">
        <f t="shared" si="7"/>
        <v>14000</v>
      </c>
      <c r="L11" s="24">
        <f t="shared" si="7"/>
        <v>17600</v>
      </c>
      <c r="M11" s="24">
        <f t="shared" si="7"/>
        <v>21100</v>
      </c>
      <c r="N11" s="24">
        <f t="shared" si="7"/>
        <v>24600</v>
      </c>
      <c r="O11" s="24">
        <f t="shared" si="7"/>
        <v>28100</v>
      </c>
      <c r="P11" s="24">
        <f t="shared" si="7"/>
        <v>31600</v>
      </c>
    </row>
    <row r="12" spans="1:16" x14ac:dyDescent="0.25">
      <c r="A12" s="50" t="s">
        <v>29</v>
      </c>
      <c r="B12" s="51"/>
      <c r="C12" s="51"/>
      <c r="D12" s="51"/>
      <c r="E12" s="52"/>
      <c r="F12" s="26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25">
      <c r="A13" s="18" t="s">
        <v>23</v>
      </c>
      <c r="B13" s="4">
        <v>15</v>
      </c>
      <c r="C13" s="19">
        <f>(B2*B13)/100</f>
        <v>52666.391980698536</v>
      </c>
      <c r="D13" s="20">
        <f t="shared" ref="D13:D18" si="8">(C13/2)</f>
        <v>26333.195990349268</v>
      </c>
      <c r="E13" s="21">
        <f t="shared" ref="E13:E18" si="9">ROUND(D13,-2)</f>
        <v>26300</v>
      </c>
      <c r="F13" s="22"/>
      <c r="H13" s="24">
        <f>ROUND($E$13*H4,-2)</f>
        <v>2600</v>
      </c>
      <c r="I13" s="24">
        <f t="shared" ref="I13:P13" si="10">ROUND($E$13*I4,-2)</f>
        <v>5300</v>
      </c>
      <c r="J13" s="24">
        <f t="shared" si="10"/>
        <v>7900</v>
      </c>
      <c r="K13" s="24">
        <f t="shared" si="10"/>
        <v>10500</v>
      </c>
      <c r="L13" s="24">
        <f t="shared" si="10"/>
        <v>13200</v>
      </c>
      <c r="M13" s="24">
        <f t="shared" si="10"/>
        <v>15800</v>
      </c>
      <c r="N13" s="24">
        <f t="shared" si="10"/>
        <v>18400</v>
      </c>
      <c r="O13" s="24">
        <f t="shared" si="10"/>
        <v>21000</v>
      </c>
      <c r="P13" s="24">
        <f t="shared" si="10"/>
        <v>23700</v>
      </c>
    </row>
    <row r="14" spans="1:16" x14ac:dyDescent="0.25">
      <c r="A14" s="18" t="s">
        <v>24</v>
      </c>
      <c r="B14" s="4">
        <v>17</v>
      </c>
      <c r="C14" s="19">
        <f>(B2*B14)/100</f>
        <v>59688.577578124998</v>
      </c>
      <c r="D14" s="20">
        <f t="shared" si="8"/>
        <v>29844.288789062499</v>
      </c>
      <c r="E14" s="21">
        <f t="shared" si="9"/>
        <v>29800</v>
      </c>
      <c r="F14" s="22"/>
      <c r="H14" s="24">
        <f>ROUND($E$14*H4,-2)</f>
        <v>3000</v>
      </c>
      <c r="I14" s="24">
        <f t="shared" ref="I14:P14" si="11">ROUND($E$14*I4,-2)</f>
        <v>6000</v>
      </c>
      <c r="J14" s="24">
        <f t="shared" si="11"/>
        <v>8900</v>
      </c>
      <c r="K14" s="24">
        <f t="shared" si="11"/>
        <v>11900</v>
      </c>
      <c r="L14" s="24">
        <f t="shared" si="11"/>
        <v>14900</v>
      </c>
      <c r="M14" s="24">
        <f t="shared" si="11"/>
        <v>17900</v>
      </c>
      <c r="N14" s="24">
        <f t="shared" si="11"/>
        <v>20900</v>
      </c>
      <c r="O14" s="24">
        <f t="shared" si="11"/>
        <v>23800</v>
      </c>
      <c r="P14" s="24">
        <f t="shared" si="11"/>
        <v>26800</v>
      </c>
    </row>
    <row r="15" spans="1:16" x14ac:dyDescent="0.25">
      <c r="A15" s="18" t="s">
        <v>25</v>
      </c>
      <c r="B15" s="4">
        <v>19</v>
      </c>
      <c r="C15" s="19">
        <f>(B2*B15)/100</f>
        <v>66710.763175551474</v>
      </c>
      <c r="D15" s="20">
        <f t="shared" si="8"/>
        <v>33355.381587775737</v>
      </c>
      <c r="E15" s="21">
        <f t="shared" si="9"/>
        <v>33400</v>
      </c>
      <c r="F15" s="22"/>
      <c r="H15" s="24">
        <f>ROUND($E$15*H4,-2)</f>
        <v>3300</v>
      </c>
      <c r="I15" s="24">
        <f t="shared" ref="I15:P15" si="12">ROUND($E$15*I4,-2)</f>
        <v>6700</v>
      </c>
      <c r="J15" s="24">
        <f t="shared" si="12"/>
        <v>10000</v>
      </c>
      <c r="K15" s="24">
        <f t="shared" si="12"/>
        <v>13400</v>
      </c>
      <c r="L15" s="24">
        <f t="shared" si="12"/>
        <v>16700</v>
      </c>
      <c r="M15" s="24">
        <f t="shared" si="12"/>
        <v>20000</v>
      </c>
      <c r="N15" s="24">
        <f t="shared" si="12"/>
        <v>23400</v>
      </c>
      <c r="O15" s="24">
        <f t="shared" si="12"/>
        <v>26700</v>
      </c>
      <c r="P15" s="24">
        <f t="shared" si="12"/>
        <v>30100</v>
      </c>
    </row>
    <row r="16" spans="1:16" x14ac:dyDescent="0.25">
      <c r="A16" s="18" t="s">
        <v>26</v>
      </c>
      <c r="B16" s="4">
        <v>20</v>
      </c>
      <c r="C16" s="19">
        <f>(B2*B16)/100</f>
        <v>70221.855974264719</v>
      </c>
      <c r="D16" s="20">
        <f t="shared" si="8"/>
        <v>35110.92798713236</v>
      </c>
      <c r="E16" s="21">
        <f>ROUND(D16,-2)</f>
        <v>35100</v>
      </c>
      <c r="F16" s="22"/>
      <c r="H16" s="24">
        <f>ROUND($E$16*H4,-2)</f>
        <v>3500</v>
      </c>
      <c r="I16" s="24">
        <f t="shared" ref="I16:P16" si="13">ROUND($E$16*I4,-2)</f>
        <v>7000</v>
      </c>
      <c r="J16" s="24">
        <f t="shared" si="13"/>
        <v>10500</v>
      </c>
      <c r="K16" s="24">
        <f t="shared" si="13"/>
        <v>14000</v>
      </c>
      <c r="L16" s="24">
        <f t="shared" si="13"/>
        <v>17600</v>
      </c>
      <c r="M16" s="24">
        <f t="shared" si="13"/>
        <v>21100</v>
      </c>
      <c r="N16" s="24">
        <f t="shared" si="13"/>
        <v>24600</v>
      </c>
      <c r="O16" s="24">
        <f t="shared" si="13"/>
        <v>28100</v>
      </c>
      <c r="P16" s="24">
        <f t="shared" si="13"/>
        <v>31600</v>
      </c>
    </row>
    <row r="17" spans="1:16" x14ac:dyDescent="0.25">
      <c r="A17" s="18" t="s">
        <v>27</v>
      </c>
      <c r="B17" s="4">
        <v>30</v>
      </c>
      <c r="C17" s="19">
        <f>(B2*B17)/100</f>
        <v>105332.78396139707</v>
      </c>
      <c r="D17" s="20">
        <f t="shared" si="8"/>
        <v>52666.391980698536</v>
      </c>
      <c r="E17" s="21">
        <f t="shared" si="9"/>
        <v>52700</v>
      </c>
      <c r="F17" s="22"/>
      <c r="H17" s="24">
        <f>ROUND($E$17*H4,-2)</f>
        <v>5300</v>
      </c>
      <c r="I17" s="24">
        <f t="shared" ref="I17:P17" si="14">ROUND($E$17*I4,-2)</f>
        <v>10500</v>
      </c>
      <c r="J17" s="24">
        <f t="shared" si="14"/>
        <v>15800</v>
      </c>
      <c r="K17" s="24">
        <f t="shared" si="14"/>
        <v>21100</v>
      </c>
      <c r="L17" s="24">
        <f t="shared" si="14"/>
        <v>26400</v>
      </c>
      <c r="M17" s="24">
        <f t="shared" si="14"/>
        <v>31600</v>
      </c>
      <c r="N17" s="24">
        <f t="shared" si="14"/>
        <v>36900</v>
      </c>
      <c r="O17" s="24">
        <f t="shared" si="14"/>
        <v>42200</v>
      </c>
      <c r="P17" s="24">
        <f t="shared" si="14"/>
        <v>47400</v>
      </c>
    </row>
    <row r="18" spans="1:16" x14ac:dyDescent="0.25">
      <c r="A18" s="4" t="s">
        <v>28</v>
      </c>
      <c r="B18" s="4">
        <v>40</v>
      </c>
      <c r="C18" s="19">
        <f>(B2*B18)/100</f>
        <v>140443.71194852944</v>
      </c>
      <c r="D18" s="20">
        <f t="shared" si="8"/>
        <v>70221.855974264719</v>
      </c>
      <c r="E18" s="21">
        <f t="shared" si="9"/>
        <v>70200</v>
      </c>
      <c r="F18" s="22"/>
      <c r="H18" s="24">
        <f>ROUND($E$18*H4,-2)</f>
        <v>7000</v>
      </c>
      <c r="I18" s="24">
        <f t="shared" ref="I18:P18" si="15">ROUND($E$18*I4,-2)</f>
        <v>14000</v>
      </c>
      <c r="J18" s="24">
        <f t="shared" si="15"/>
        <v>21100</v>
      </c>
      <c r="K18" s="24">
        <f t="shared" si="15"/>
        <v>28100</v>
      </c>
      <c r="L18" s="24">
        <f t="shared" si="15"/>
        <v>35100</v>
      </c>
      <c r="M18" s="24">
        <f t="shared" si="15"/>
        <v>42100</v>
      </c>
      <c r="N18" s="24">
        <f t="shared" si="15"/>
        <v>49100</v>
      </c>
      <c r="O18" s="24">
        <f t="shared" si="15"/>
        <v>56200</v>
      </c>
      <c r="P18" s="24">
        <f t="shared" si="15"/>
        <v>63200</v>
      </c>
    </row>
    <row r="19" spans="1:16" ht="32.25" customHeight="1" x14ac:dyDescent="0.25">
      <c r="A19" s="34" t="s">
        <v>30</v>
      </c>
      <c r="B19" s="35"/>
      <c r="C19" s="35"/>
      <c r="D19" s="35"/>
      <c r="E19" s="36"/>
      <c r="F19" s="16"/>
      <c r="H19" s="17"/>
      <c r="I19" s="17"/>
      <c r="J19" s="17"/>
      <c r="K19" s="17"/>
      <c r="L19" s="17"/>
      <c r="M19" s="17"/>
      <c r="N19" s="17"/>
      <c r="O19" s="17"/>
      <c r="P19" s="17"/>
    </row>
    <row r="20" spans="1:16" x14ac:dyDescent="0.25">
      <c r="A20" s="18" t="s">
        <v>23</v>
      </c>
      <c r="B20" s="4">
        <v>15</v>
      </c>
      <c r="C20" s="19">
        <f>(B2*B20)/100</f>
        <v>52666.391980698536</v>
      </c>
      <c r="D20" s="20">
        <f t="shared" ref="D20:D25" si="16">(C20/2)</f>
        <v>26333.195990349268</v>
      </c>
      <c r="E20" s="21">
        <f t="shared" ref="E20:E25" si="17">ROUND(D20,-2)</f>
        <v>26300</v>
      </c>
      <c r="F20" s="22"/>
      <c r="H20" s="24">
        <f>ROUND($E$20*H4,-2)</f>
        <v>2600</v>
      </c>
      <c r="I20" s="24">
        <f t="shared" ref="I20:P20" si="18">ROUND($E$20*I4,-2)</f>
        <v>5300</v>
      </c>
      <c r="J20" s="24">
        <f t="shared" si="18"/>
        <v>7900</v>
      </c>
      <c r="K20" s="24">
        <f t="shared" si="18"/>
        <v>10500</v>
      </c>
      <c r="L20" s="24">
        <f t="shared" si="18"/>
        <v>13200</v>
      </c>
      <c r="M20" s="24">
        <f t="shared" si="18"/>
        <v>15800</v>
      </c>
      <c r="N20" s="24">
        <f t="shared" si="18"/>
        <v>18400</v>
      </c>
      <c r="O20" s="24">
        <f t="shared" si="18"/>
        <v>21000</v>
      </c>
      <c r="P20" s="24">
        <f t="shared" si="18"/>
        <v>23700</v>
      </c>
    </row>
    <row r="21" spans="1:16" x14ac:dyDescent="0.25">
      <c r="A21" s="18" t="s">
        <v>24</v>
      </c>
      <c r="B21" s="4">
        <v>20</v>
      </c>
      <c r="C21" s="19">
        <f>(B2*B21)/100</f>
        <v>70221.855974264719</v>
      </c>
      <c r="D21" s="20">
        <f t="shared" si="16"/>
        <v>35110.92798713236</v>
      </c>
      <c r="E21" s="21">
        <f t="shared" si="17"/>
        <v>35100</v>
      </c>
      <c r="F21" s="22"/>
      <c r="H21" s="24">
        <f>ROUND($E$21*H4,-2)</f>
        <v>3500</v>
      </c>
      <c r="I21" s="24">
        <f t="shared" ref="I21:P21" si="19">ROUND($E$21*I4,-2)</f>
        <v>7000</v>
      </c>
      <c r="J21" s="24">
        <f t="shared" si="19"/>
        <v>10500</v>
      </c>
      <c r="K21" s="24">
        <f t="shared" si="19"/>
        <v>14000</v>
      </c>
      <c r="L21" s="24">
        <f t="shared" si="19"/>
        <v>17600</v>
      </c>
      <c r="M21" s="24">
        <f t="shared" si="19"/>
        <v>21100</v>
      </c>
      <c r="N21" s="24">
        <f t="shared" si="19"/>
        <v>24600</v>
      </c>
      <c r="O21" s="24">
        <f t="shared" si="19"/>
        <v>28100</v>
      </c>
      <c r="P21" s="24">
        <f t="shared" si="19"/>
        <v>31600</v>
      </c>
    </row>
    <row r="22" spans="1:16" x14ac:dyDescent="0.25">
      <c r="A22" s="18" t="s">
        <v>25</v>
      </c>
      <c r="B22" s="4">
        <v>25</v>
      </c>
      <c r="C22" s="19">
        <f>(B2*B22)/100</f>
        <v>87777.319967830888</v>
      </c>
      <c r="D22" s="20">
        <f t="shared" si="16"/>
        <v>43888.659983915444</v>
      </c>
      <c r="E22" s="21">
        <f t="shared" si="17"/>
        <v>43900</v>
      </c>
      <c r="F22" s="22"/>
      <c r="H22" s="24">
        <f>ROUND($E$22*H4,-2)</f>
        <v>4400</v>
      </c>
      <c r="I22" s="24">
        <f t="shared" ref="I22:P22" si="20">ROUND($E$22*I4,-2)</f>
        <v>8800</v>
      </c>
      <c r="J22" s="24">
        <f t="shared" si="20"/>
        <v>13200</v>
      </c>
      <c r="K22" s="24">
        <f t="shared" si="20"/>
        <v>17600</v>
      </c>
      <c r="L22" s="24">
        <f t="shared" si="20"/>
        <v>22000</v>
      </c>
      <c r="M22" s="24">
        <f t="shared" si="20"/>
        <v>26300</v>
      </c>
      <c r="N22" s="24">
        <f t="shared" si="20"/>
        <v>30700</v>
      </c>
      <c r="O22" s="24">
        <f t="shared" si="20"/>
        <v>35100</v>
      </c>
      <c r="P22" s="24">
        <f t="shared" si="20"/>
        <v>39500</v>
      </c>
    </row>
    <row r="23" spans="1:16" x14ac:dyDescent="0.25">
      <c r="A23" s="18" t="s">
        <v>26</v>
      </c>
      <c r="B23" s="4">
        <v>30</v>
      </c>
      <c r="C23" s="19">
        <f>(B2*B23)/100</f>
        <v>105332.78396139707</v>
      </c>
      <c r="D23" s="20">
        <f t="shared" si="16"/>
        <v>52666.391980698536</v>
      </c>
      <c r="E23" s="21">
        <f t="shared" si="17"/>
        <v>52700</v>
      </c>
      <c r="F23" s="22"/>
      <c r="H23" s="24">
        <f>ROUND($E$23*H4,-2)</f>
        <v>5300</v>
      </c>
      <c r="I23" s="24">
        <f t="shared" ref="I23:P23" si="21">ROUND($E$23*I4,-2)</f>
        <v>10500</v>
      </c>
      <c r="J23" s="24">
        <f t="shared" si="21"/>
        <v>15800</v>
      </c>
      <c r="K23" s="24">
        <f t="shared" si="21"/>
        <v>21100</v>
      </c>
      <c r="L23" s="24">
        <f t="shared" si="21"/>
        <v>26400</v>
      </c>
      <c r="M23" s="24">
        <f t="shared" si="21"/>
        <v>31600</v>
      </c>
      <c r="N23" s="24">
        <f t="shared" si="21"/>
        <v>36900</v>
      </c>
      <c r="O23" s="24">
        <f t="shared" si="21"/>
        <v>42200</v>
      </c>
      <c r="P23" s="24">
        <f t="shared" si="21"/>
        <v>47400</v>
      </c>
    </row>
    <row r="24" spans="1:16" x14ac:dyDescent="0.25">
      <c r="A24" s="18" t="s">
        <v>27</v>
      </c>
      <c r="B24" s="27">
        <v>35</v>
      </c>
      <c r="C24" s="19">
        <f>(B2*B24)/100</f>
        <v>122888.24795496324</v>
      </c>
      <c r="D24" s="20">
        <f t="shared" si="16"/>
        <v>61444.12397748162</v>
      </c>
      <c r="E24" s="21">
        <f t="shared" si="17"/>
        <v>61400</v>
      </c>
      <c r="F24" s="22"/>
      <c r="H24" s="24">
        <f>ROUND($E$24*H4,-2)</f>
        <v>6100</v>
      </c>
      <c r="I24" s="24">
        <f t="shared" ref="I24:P24" si="22">ROUND($E$24*I4,-2)</f>
        <v>12300</v>
      </c>
      <c r="J24" s="24">
        <f t="shared" si="22"/>
        <v>18400</v>
      </c>
      <c r="K24" s="24">
        <f t="shared" si="22"/>
        <v>24600</v>
      </c>
      <c r="L24" s="24">
        <f t="shared" si="22"/>
        <v>30700</v>
      </c>
      <c r="M24" s="24">
        <f t="shared" si="22"/>
        <v>36800</v>
      </c>
      <c r="N24" s="24">
        <f t="shared" si="22"/>
        <v>43000</v>
      </c>
      <c r="O24" s="24">
        <f t="shared" si="22"/>
        <v>49100</v>
      </c>
      <c r="P24" s="24">
        <f t="shared" si="22"/>
        <v>55300</v>
      </c>
    </row>
    <row r="25" spans="1:16" x14ac:dyDescent="0.25">
      <c r="A25" s="4" t="s">
        <v>28</v>
      </c>
      <c r="B25" s="4">
        <v>40</v>
      </c>
      <c r="C25" s="19">
        <f>(B2*B25)/100</f>
        <v>140443.71194852944</v>
      </c>
      <c r="D25" s="20">
        <f t="shared" si="16"/>
        <v>70221.855974264719</v>
      </c>
      <c r="E25" s="21">
        <f t="shared" si="17"/>
        <v>70200</v>
      </c>
      <c r="F25" s="22"/>
      <c r="H25" s="24">
        <f>ROUND($E$25*H4,-2)</f>
        <v>7000</v>
      </c>
      <c r="I25" s="24">
        <f t="shared" ref="I25:P25" si="23">ROUND($E$25*I4,-2)</f>
        <v>14000</v>
      </c>
      <c r="J25" s="24">
        <f t="shared" si="23"/>
        <v>21100</v>
      </c>
      <c r="K25" s="24">
        <f t="shared" si="23"/>
        <v>28100</v>
      </c>
      <c r="L25" s="24">
        <f t="shared" si="23"/>
        <v>35100</v>
      </c>
      <c r="M25" s="24">
        <f t="shared" si="23"/>
        <v>42100</v>
      </c>
      <c r="N25" s="24">
        <f t="shared" si="23"/>
        <v>49100</v>
      </c>
      <c r="O25" s="24">
        <f t="shared" si="23"/>
        <v>56200</v>
      </c>
      <c r="P25" s="24">
        <f t="shared" si="23"/>
        <v>63200</v>
      </c>
    </row>
    <row r="26" spans="1:16" ht="39" customHeight="1" x14ac:dyDescent="0.25">
      <c r="A26" s="34" t="s">
        <v>31</v>
      </c>
      <c r="B26" s="37"/>
      <c r="C26" s="37"/>
      <c r="D26" s="37"/>
      <c r="E26" s="38"/>
      <c r="F26" s="28"/>
      <c r="H26" s="17"/>
    </row>
    <row r="27" spans="1:16" x14ac:dyDescent="0.25">
      <c r="A27" s="29" t="s">
        <v>23</v>
      </c>
      <c r="B27" s="29">
        <v>20</v>
      </c>
      <c r="C27" s="30">
        <f>(B2*B27)/100</f>
        <v>70221.855974264719</v>
      </c>
      <c r="D27" s="30">
        <f t="shared" ref="D27:D32" si="24">C27/2</f>
        <v>35110.92798713236</v>
      </c>
      <c r="E27" s="21">
        <f t="shared" ref="E27:E32" si="25">ROUND(D27,-2)</f>
        <v>35100</v>
      </c>
      <c r="F27" s="22"/>
      <c r="H27" s="24">
        <f>ROUND($E$27*H4,-2)</f>
        <v>3500</v>
      </c>
      <c r="I27" s="24">
        <f t="shared" ref="I27:P27" si="26">ROUND($E$27*I4,-2)</f>
        <v>7000</v>
      </c>
      <c r="J27" s="24">
        <f t="shared" si="26"/>
        <v>10500</v>
      </c>
      <c r="K27" s="24">
        <f t="shared" si="26"/>
        <v>14000</v>
      </c>
      <c r="L27" s="24">
        <f t="shared" si="26"/>
        <v>17600</v>
      </c>
      <c r="M27" s="24">
        <f t="shared" si="26"/>
        <v>21100</v>
      </c>
      <c r="N27" s="24">
        <f t="shared" si="26"/>
        <v>24600</v>
      </c>
      <c r="O27" s="24">
        <f t="shared" si="26"/>
        <v>28100</v>
      </c>
      <c r="P27" s="24">
        <f t="shared" si="26"/>
        <v>31600</v>
      </c>
    </row>
    <row r="28" spans="1:16" x14ac:dyDescent="0.25">
      <c r="A28" s="29" t="s">
        <v>24</v>
      </c>
      <c r="B28" s="29">
        <v>25</v>
      </c>
      <c r="C28" s="30">
        <f>(B2*B28)/100</f>
        <v>87777.319967830888</v>
      </c>
      <c r="D28" s="30">
        <f t="shared" si="24"/>
        <v>43888.659983915444</v>
      </c>
      <c r="E28" s="21">
        <f t="shared" si="25"/>
        <v>43900</v>
      </c>
      <c r="F28" s="22"/>
      <c r="H28" s="24">
        <f>ROUND($E$28*H4,-2)</f>
        <v>4400</v>
      </c>
      <c r="I28" s="24">
        <f t="shared" ref="I28:P28" si="27">ROUND($E$28*I4,-2)</f>
        <v>8800</v>
      </c>
      <c r="J28" s="24">
        <f t="shared" si="27"/>
        <v>13200</v>
      </c>
      <c r="K28" s="24">
        <f t="shared" si="27"/>
        <v>17600</v>
      </c>
      <c r="L28" s="24">
        <f t="shared" si="27"/>
        <v>22000</v>
      </c>
      <c r="M28" s="24">
        <f t="shared" si="27"/>
        <v>26300</v>
      </c>
      <c r="N28" s="24">
        <f t="shared" si="27"/>
        <v>30700</v>
      </c>
      <c r="O28" s="24">
        <f t="shared" si="27"/>
        <v>35100</v>
      </c>
      <c r="P28" s="24">
        <f t="shared" si="27"/>
        <v>39500</v>
      </c>
    </row>
    <row r="29" spans="1:16" x14ac:dyDescent="0.25">
      <c r="A29" s="29" t="s">
        <v>25</v>
      </c>
      <c r="B29" s="29">
        <v>30</v>
      </c>
      <c r="C29" s="30">
        <f>(B2*B29)/100</f>
        <v>105332.78396139707</v>
      </c>
      <c r="D29" s="30">
        <f t="shared" si="24"/>
        <v>52666.391980698536</v>
      </c>
      <c r="E29" s="21">
        <f t="shared" si="25"/>
        <v>52700</v>
      </c>
      <c r="F29" s="22"/>
      <c r="H29" s="24">
        <f>ROUND($E$29*H4,-2)</f>
        <v>5300</v>
      </c>
      <c r="I29" s="24">
        <f t="shared" ref="I29:P29" si="28">ROUND($E$29*I4,-2)</f>
        <v>10500</v>
      </c>
      <c r="J29" s="24">
        <f t="shared" si="28"/>
        <v>15800</v>
      </c>
      <c r="K29" s="24">
        <f t="shared" si="28"/>
        <v>21100</v>
      </c>
      <c r="L29" s="24">
        <f t="shared" si="28"/>
        <v>26400</v>
      </c>
      <c r="M29" s="24">
        <f t="shared" si="28"/>
        <v>31600</v>
      </c>
      <c r="N29" s="24">
        <f t="shared" si="28"/>
        <v>36900</v>
      </c>
      <c r="O29" s="24">
        <f t="shared" si="28"/>
        <v>42200</v>
      </c>
      <c r="P29" s="24">
        <f t="shared" si="28"/>
        <v>47400</v>
      </c>
    </row>
    <row r="30" spans="1:16" x14ac:dyDescent="0.25">
      <c r="A30" s="29" t="s">
        <v>26</v>
      </c>
      <c r="B30" s="29">
        <v>35</v>
      </c>
      <c r="C30" s="30">
        <f>(B2*B30)/100</f>
        <v>122888.24795496324</v>
      </c>
      <c r="D30" s="30">
        <f t="shared" si="24"/>
        <v>61444.12397748162</v>
      </c>
      <c r="E30" s="21">
        <f t="shared" si="25"/>
        <v>61400</v>
      </c>
      <c r="F30" s="22"/>
      <c r="H30" s="24">
        <f>ROUND($E$30*H4,-2)</f>
        <v>6100</v>
      </c>
      <c r="I30" s="24">
        <f t="shared" ref="I30:P30" si="29">ROUND($E$30*I4,-2)</f>
        <v>12300</v>
      </c>
      <c r="J30" s="24">
        <f t="shared" si="29"/>
        <v>18400</v>
      </c>
      <c r="K30" s="24">
        <f t="shared" si="29"/>
        <v>24600</v>
      </c>
      <c r="L30" s="24">
        <f t="shared" si="29"/>
        <v>30700</v>
      </c>
      <c r="M30" s="24">
        <f t="shared" si="29"/>
        <v>36800</v>
      </c>
      <c r="N30" s="24">
        <f t="shared" si="29"/>
        <v>43000</v>
      </c>
      <c r="O30" s="24">
        <f t="shared" si="29"/>
        <v>49100</v>
      </c>
      <c r="P30" s="24">
        <f t="shared" si="29"/>
        <v>55300</v>
      </c>
    </row>
    <row r="31" spans="1:16" x14ac:dyDescent="0.25">
      <c r="A31" s="29" t="s">
        <v>27</v>
      </c>
      <c r="B31" s="29">
        <v>40</v>
      </c>
      <c r="C31" s="30">
        <f>(B2*B31)/100</f>
        <v>140443.71194852944</v>
      </c>
      <c r="D31" s="30">
        <f t="shared" si="24"/>
        <v>70221.855974264719</v>
      </c>
      <c r="E31" s="21">
        <f t="shared" si="25"/>
        <v>70200</v>
      </c>
      <c r="F31" s="22"/>
      <c r="H31" s="24">
        <f>ROUND($E$31*H4,-2)</f>
        <v>7000</v>
      </c>
      <c r="I31" s="24">
        <f t="shared" ref="I31:P31" si="30">ROUND($E$31*I4,-2)</f>
        <v>14000</v>
      </c>
      <c r="J31" s="24">
        <f t="shared" si="30"/>
        <v>21100</v>
      </c>
      <c r="K31" s="24">
        <f t="shared" si="30"/>
        <v>28100</v>
      </c>
      <c r="L31" s="24">
        <f t="shared" si="30"/>
        <v>35100</v>
      </c>
      <c r="M31" s="24">
        <f t="shared" si="30"/>
        <v>42100</v>
      </c>
      <c r="N31" s="24">
        <f t="shared" si="30"/>
        <v>49100</v>
      </c>
      <c r="O31" s="24">
        <f t="shared" si="30"/>
        <v>56200</v>
      </c>
      <c r="P31" s="24">
        <f t="shared" si="30"/>
        <v>63200</v>
      </c>
    </row>
    <row r="32" spans="1:16" x14ac:dyDescent="0.25">
      <c r="A32" s="29" t="s">
        <v>28</v>
      </c>
      <c r="B32" s="29">
        <v>50</v>
      </c>
      <c r="C32" s="30">
        <f>(B2*B32)/100</f>
        <v>175554.63993566178</v>
      </c>
      <c r="D32" s="30">
        <f t="shared" si="24"/>
        <v>87777.319967830888</v>
      </c>
      <c r="E32" s="21">
        <f t="shared" si="25"/>
        <v>87800</v>
      </c>
      <c r="F32" s="31"/>
      <c r="H32" s="24">
        <f>ROUND($E$32*H4,-2)</f>
        <v>8800</v>
      </c>
      <c r="I32" s="24">
        <f t="shared" ref="I32:P32" si="31">ROUND($E$32*I4,-2)</f>
        <v>17600</v>
      </c>
      <c r="J32" s="24">
        <f t="shared" si="31"/>
        <v>26300</v>
      </c>
      <c r="K32" s="24">
        <f t="shared" si="31"/>
        <v>35100</v>
      </c>
      <c r="L32" s="24">
        <f t="shared" si="31"/>
        <v>43900</v>
      </c>
      <c r="M32" s="24">
        <f t="shared" si="31"/>
        <v>52700</v>
      </c>
      <c r="N32" s="24">
        <f t="shared" si="31"/>
        <v>61500</v>
      </c>
      <c r="O32" s="24">
        <f t="shared" si="31"/>
        <v>70200</v>
      </c>
      <c r="P32" s="24">
        <f t="shared" si="31"/>
        <v>79000</v>
      </c>
    </row>
    <row r="34" spans="8:16" x14ac:dyDescent="0.25">
      <c r="H34" s="17"/>
      <c r="I34" s="17"/>
      <c r="J34" s="17"/>
      <c r="K34" s="17"/>
      <c r="L34" s="17"/>
      <c r="M34" s="17"/>
      <c r="N34" s="17"/>
      <c r="O34" s="17"/>
      <c r="P34" s="17"/>
    </row>
    <row r="35" spans="8:16" x14ac:dyDescent="0.25">
      <c r="H35" s="17"/>
      <c r="I35" s="17"/>
      <c r="J35" s="17"/>
      <c r="K35" s="17"/>
      <c r="L35" s="17"/>
      <c r="M35" s="17"/>
      <c r="N35" s="17"/>
      <c r="O35" s="17"/>
      <c r="P35" s="17"/>
    </row>
    <row r="36" spans="8:16" x14ac:dyDescent="0.25">
      <c r="H36" s="17"/>
      <c r="I36" s="17"/>
      <c r="J36" s="17"/>
      <c r="K36" s="17"/>
      <c r="L36" s="17"/>
      <c r="M36" s="17"/>
      <c r="N36" s="17"/>
      <c r="O36" s="17"/>
      <c r="P36" s="17"/>
    </row>
    <row r="37" spans="8:16" x14ac:dyDescent="0.25">
      <c r="H37" s="17"/>
      <c r="I37" s="17"/>
      <c r="J37" s="17"/>
      <c r="K37" s="17"/>
      <c r="L37" s="17"/>
      <c r="M37" s="17"/>
      <c r="N37" s="17"/>
      <c r="O37" s="17"/>
      <c r="P37" s="17"/>
    </row>
    <row r="38" spans="8:16" x14ac:dyDescent="0.25">
      <c r="H38" s="17"/>
      <c r="I38" s="17"/>
      <c r="J38" s="17"/>
      <c r="K38" s="17"/>
      <c r="L38" s="17"/>
      <c r="M38" s="17"/>
      <c r="N38" s="17"/>
      <c r="O38" s="17"/>
      <c r="P38" s="17"/>
    </row>
    <row r="39" spans="8:16" x14ac:dyDescent="0.25"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8">
    <mergeCell ref="A19:E19"/>
    <mergeCell ref="A26:E26"/>
    <mergeCell ref="A1:E1"/>
    <mergeCell ref="H1:P1"/>
    <mergeCell ref="B2:C2"/>
    <mergeCell ref="A3:E3"/>
    <mergeCell ref="A4:E4"/>
    <mergeCell ref="A12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EC3DA-2C3C-4041-A16D-A4BC5D93970E}">
  <dimension ref="A1:P11"/>
  <sheetViews>
    <sheetView workbookViewId="0">
      <selection activeCell="C16" sqref="C16"/>
    </sheetView>
  </sheetViews>
  <sheetFormatPr defaultRowHeight="15" x14ac:dyDescent="0.25"/>
  <cols>
    <col min="1" max="1" width="12.42578125" customWidth="1"/>
  </cols>
  <sheetData>
    <row r="1" spans="1:16" ht="45.75" thickBot="1" x14ac:dyDescent="0.3">
      <c r="A1" s="53" t="s">
        <v>32</v>
      </c>
      <c r="B1" s="53"/>
      <c r="C1" s="53"/>
      <c r="D1" s="53"/>
      <c r="E1" s="53"/>
      <c r="F1" s="32"/>
      <c r="G1" s="2" t="s">
        <v>1</v>
      </c>
      <c r="H1" s="40" t="s">
        <v>2</v>
      </c>
      <c r="I1" s="41"/>
      <c r="J1" s="41"/>
      <c r="K1" s="41"/>
      <c r="L1" s="41"/>
      <c r="M1" s="41"/>
      <c r="N1" s="41"/>
      <c r="O1" s="41"/>
      <c r="P1" s="42"/>
    </row>
    <row r="2" spans="1:16" ht="64.5" x14ac:dyDescent="0.25">
      <c r="A2" s="54" t="s">
        <v>3</v>
      </c>
      <c r="B2" s="55"/>
      <c r="C2" s="33">
        <f>'[1]Díjalap számítása'!G10</f>
        <v>69204.147916666669</v>
      </c>
      <c r="D2" s="4"/>
      <c r="E2" s="4"/>
      <c r="F2" s="5"/>
      <c r="G2" s="6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</row>
    <row r="3" spans="1:16" x14ac:dyDescent="0.25">
      <c r="A3" s="45" t="s">
        <v>14</v>
      </c>
      <c r="B3" s="46"/>
      <c r="C3" s="46"/>
      <c r="D3" s="46"/>
      <c r="E3" s="47"/>
      <c r="F3" s="8"/>
      <c r="H3" s="9"/>
      <c r="I3" s="9"/>
      <c r="J3" s="9"/>
      <c r="K3" s="9"/>
      <c r="L3" s="9"/>
      <c r="M3" s="9"/>
      <c r="N3" s="9"/>
      <c r="O3" s="9"/>
      <c r="P3" s="9"/>
    </row>
    <row r="4" spans="1:16" x14ac:dyDescent="0.25">
      <c r="A4" s="48" t="s">
        <v>15</v>
      </c>
      <c r="B4" s="49"/>
      <c r="C4" s="49"/>
      <c r="D4" s="49"/>
      <c r="E4" s="49"/>
      <c r="F4" s="10"/>
      <c r="G4" s="11" t="s">
        <v>16</v>
      </c>
      <c r="H4" s="12">
        <v>0.1</v>
      </c>
      <c r="I4" s="12">
        <v>0.2</v>
      </c>
      <c r="J4" s="12">
        <v>0.3</v>
      </c>
      <c r="K4" s="12">
        <v>0.4</v>
      </c>
      <c r="L4" s="12">
        <v>0.5</v>
      </c>
      <c r="M4" s="12">
        <v>0.6</v>
      </c>
      <c r="N4" s="12">
        <v>0.7</v>
      </c>
      <c r="O4" s="12">
        <v>0.8</v>
      </c>
      <c r="P4" s="12">
        <v>0.9</v>
      </c>
    </row>
    <row r="5" spans="1:16" ht="51" x14ac:dyDescent="0.25">
      <c r="A5" s="13" t="s">
        <v>17</v>
      </c>
      <c r="B5" s="13" t="s">
        <v>18</v>
      </c>
      <c r="C5" s="13" t="s">
        <v>19</v>
      </c>
      <c r="D5" s="14" t="s">
        <v>20</v>
      </c>
      <c r="E5" s="15" t="s">
        <v>21</v>
      </c>
      <c r="F5" s="16"/>
      <c r="G5" s="14" t="s">
        <v>22</v>
      </c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5">
      <c r="A6" s="18" t="s">
        <v>23</v>
      </c>
      <c r="B6" s="4">
        <v>15</v>
      </c>
      <c r="C6" s="19">
        <f>(C2*B6)/100</f>
        <v>10380.622187499999</v>
      </c>
      <c r="D6" s="20">
        <f t="shared" ref="D6:D11" si="0">(C6/2)</f>
        <v>5190.3110937499996</v>
      </c>
      <c r="E6" s="21">
        <f t="shared" ref="E6:E11" si="1">ROUND(D6,-2)</f>
        <v>5200</v>
      </c>
      <c r="F6" s="22"/>
      <c r="G6" s="23"/>
      <c r="H6" s="24">
        <f>ROUND($E$6*H4,-2)</f>
        <v>500</v>
      </c>
      <c r="I6" s="24">
        <f>ROUND($E$6*I4,-2)</f>
        <v>1000</v>
      </c>
      <c r="J6" s="24">
        <f t="shared" ref="J6:P6" si="2">ROUND($E$6*J4,-2)</f>
        <v>1600</v>
      </c>
      <c r="K6" s="24">
        <f t="shared" si="2"/>
        <v>2100</v>
      </c>
      <c r="L6" s="24">
        <f t="shared" si="2"/>
        <v>2600</v>
      </c>
      <c r="M6" s="24">
        <f t="shared" si="2"/>
        <v>3100</v>
      </c>
      <c r="N6" s="24">
        <f t="shared" si="2"/>
        <v>3600</v>
      </c>
      <c r="O6" s="24">
        <f t="shared" si="2"/>
        <v>4200</v>
      </c>
      <c r="P6" s="24">
        <f t="shared" si="2"/>
        <v>4700</v>
      </c>
    </row>
    <row r="7" spans="1:16" x14ac:dyDescent="0.25">
      <c r="A7" s="18" t="s">
        <v>24</v>
      </c>
      <c r="B7" s="4">
        <v>16</v>
      </c>
      <c r="C7" s="19">
        <f>(C2*B7)/100</f>
        <v>11072.663666666667</v>
      </c>
      <c r="D7" s="20">
        <f t="shared" si="0"/>
        <v>5536.3318333333336</v>
      </c>
      <c r="E7" s="21">
        <f t="shared" si="1"/>
        <v>5500</v>
      </c>
      <c r="F7" s="22"/>
      <c r="H7" s="24">
        <f>ROUND($E$7*H4,-2)</f>
        <v>600</v>
      </c>
      <c r="I7" s="24">
        <f t="shared" ref="I7:P7" si="3">ROUND($E$7*I4,-2)</f>
        <v>1100</v>
      </c>
      <c r="J7" s="24">
        <f t="shared" si="3"/>
        <v>1700</v>
      </c>
      <c r="K7" s="24">
        <f t="shared" si="3"/>
        <v>2200</v>
      </c>
      <c r="L7" s="24">
        <f t="shared" si="3"/>
        <v>2800</v>
      </c>
      <c r="M7" s="24">
        <f t="shared" si="3"/>
        <v>3300</v>
      </c>
      <c r="N7" s="24">
        <f t="shared" si="3"/>
        <v>3900</v>
      </c>
      <c r="O7" s="24">
        <f t="shared" si="3"/>
        <v>4400</v>
      </c>
      <c r="P7" s="24">
        <f t="shared" si="3"/>
        <v>5000</v>
      </c>
    </row>
    <row r="8" spans="1:16" x14ac:dyDescent="0.25">
      <c r="A8" s="18" t="s">
        <v>25</v>
      </c>
      <c r="B8" s="4">
        <v>17</v>
      </c>
      <c r="C8" s="19">
        <f>(C2*B8)/100</f>
        <v>11764.705145833334</v>
      </c>
      <c r="D8" s="20">
        <f t="shared" si="0"/>
        <v>5882.3525729166668</v>
      </c>
      <c r="E8" s="21">
        <f t="shared" si="1"/>
        <v>5900</v>
      </c>
      <c r="F8" s="22"/>
      <c r="H8" s="24">
        <f>ROUND($E$8*H4,-2)</f>
        <v>600</v>
      </c>
      <c r="I8" s="24">
        <f t="shared" ref="I8:P8" si="4">ROUND($E$8*I4,-2)</f>
        <v>1200</v>
      </c>
      <c r="J8" s="24">
        <f t="shared" si="4"/>
        <v>1800</v>
      </c>
      <c r="K8" s="24">
        <f t="shared" si="4"/>
        <v>2400</v>
      </c>
      <c r="L8" s="24">
        <f t="shared" si="4"/>
        <v>3000</v>
      </c>
      <c r="M8" s="24">
        <f t="shared" si="4"/>
        <v>3500</v>
      </c>
      <c r="N8" s="24">
        <f t="shared" si="4"/>
        <v>4100</v>
      </c>
      <c r="O8" s="24">
        <f t="shared" si="4"/>
        <v>4700</v>
      </c>
      <c r="P8" s="24">
        <f t="shared" si="4"/>
        <v>5300</v>
      </c>
    </row>
    <row r="9" spans="1:16" x14ac:dyDescent="0.25">
      <c r="A9" s="18" t="s">
        <v>26</v>
      </c>
      <c r="B9" s="4">
        <v>18</v>
      </c>
      <c r="C9" s="19">
        <f>(C2*B9)/100</f>
        <v>12456.746625000002</v>
      </c>
      <c r="D9" s="20">
        <f t="shared" si="0"/>
        <v>6228.3733125000008</v>
      </c>
      <c r="E9" s="21">
        <f t="shared" si="1"/>
        <v>6200</v>
      </c>
      <c r="F9" s="22"/>
      <c r="H9" s="24">
        <f>ROUND($E$9*H4,-2)</f>
        <v>600</v>
      </c>
      <c r="I9" s="24">
        <f t="shared" ref="I9:P9" si="5">ROUND($E$9*I4,-2)</f>
        <v>1200</v>
      </c>
      <c r="J9" s="24">
        <f t="shared" si="5"/>
        <v>1900</v>
      </c>
      <c r="K9" s="24">
        <f t="shared" si="5"/>
        <v>2500</v>
      </c>
      <c r="L9" s="24">
        <f t="shared" si="5"/>
        <v>3100</v>
      </c>
      <c r="M9" s="24">
        <f t="shared" si="5"/>
        <v>3700</v>
      </c>
      <c r="N9" s="24">
        <f t="shared" si="5"/>
        <v>4300</v>
      </c>
      <c r="O9" s="24">
        <f t="shared" si="5"/>
        <v>5000</v>
      </c>
      <c r="P9" s="24">
        <f t="shared" si="5"/>
        <v>5600</v>
      </c>
    </row>
    <row r="10" spans="1:16" x14ac:dyDescent="0.25">
      <c r="A10" s="18" t="s">
        <v>27</v>
      </c>
      <c r="B10" s="4">
        <v>19</v>
      </c>
      <c r="C10" s="19">
        <f>(C2*B10)/100</f>
        <v>13148.788104166668</v>
      </c>
      <c r="D10" s="20">
        <f t="shared" si="0"/>
        <v>6574.3940520833339</v>
      </c>
      <c r="E10" s="21">
        <f t="shared" si="1"/>
        <v>6600</v>
      </c>
      <c r="F10" s="22"/>
      <c r="H10" s="24">
        <f>ROUND($E$10*H4,-2)</f>
        <v>700</v>
      </c>
      <c r="I10" s="24">
        <f t="shared" ref="I10:P10" si="6">ROUND($E$10*I4,-2)</f>
        <v>1300</v>
      </c>
      <c r="J10" s="24">
        <f t="shared" si="6"/>
        <v>2000</v>
      </c>
      <c r="K10" s="24">
        <f t="shared" si="6"/>
        <v>2600</v>
      </c>
      <c r="L10" s="24">
        <f t="shared" si="6"/>
        <v>3300</v>
      </c>
      <c r="M10" s="24">
        <f t="shared" si="6"/>
        <v>4000</v>
      </c>
      <c r="N10" s="24">
        <f t="shared" si="6"/>
        <v>4600</v>
      </c>
      <c r="O10" s="24">
        <f t="shared" si="6"/>
        <v>5300</v>
      </c>
      <c r="P10" s="24">
        <f t="shared" si="6"/>
        <v>5900</v>
      </c>
    </row>
    <row r="11" spans="1:16" x14ac:dyDescent="0.25">
      <c r="A11" s="4" t="s">
        <v>28</v>
      </c>
      <c r="B11" s="4">
        <v>20</v>
      </c>
      <c r="C11" s="19">
        <f>(C2*B11)/100</f>
        <v>13840.829583333334</v>
      </c>
      <c r="D11" s="20">
        <f t="shared" si="0"/>
        <v>6920.414791666667</v>
      </c>
      <c r="E11" s="21">
        <f t="shared" si="1"/>
        <v>6900</v>
      </c>
      <c r="F11" s="31"/>
      <c r="H11" s="24">
        <f>ROUND($E$11*H4,-2)</f>
        <v>700</v>
      </c>
      <c r="I11" s="24">
        <f t="shared" ref="I11:O11" si="7">ROUND($E$11*I4,-2)</f>
        <v>1400</v>
      </c>
      <c r="J11" s="24">
        <f t="shared" si="7"/>
        <v>2100</v>
      </c>
      <c r="K11" s="24">
        <f t="shared" si="7"/>
        <v>2800</v>
      </c>
      <c r="L11" s="24">
        <f t="shared" si="7"/>
        <v>3500</v>
      </c>
      <c r="M11" s="24">
        <f t="shared" si="7"/>
        <v>4100</v>
      </c>
      <c r="N11" s="24">
        <f t="shared" si="7"/>
        <v>4800</v>
      </c>
      <c r="O11" s="24">
        <f t="shared" si="7"/>
        <v>5500</v>
      </c>
      <c r="P11" s="24">
        <f>ROUND($E$11*P4,-2)</f>
        <v>6200</v>
      </c>
    </row>
  </sheetData>
  <mergeCells count="5">
    <mergeCell ref="A1:E1"/>
    <mergeCell ref="H1:P1"/>
    <mergeCell ref="A2:B2"/>
    <mergeCell ref="A3:E3"/>
    <mergeCell ref="A4:E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Zeneművészeti</vt:lpstr>
      <vt:lpstr>Szolfézs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Andi</cp:lastModifiedBy>
  <dcterms:created xsi:type="dcterms:W3CDTF">2022-08-31T11:34:56Z</dcterms:created>
  <dcterms:modified xsi:type="dcterms:W3CDTF">2022-08-31T11:37:42Z</dcterms:modified>
</cp:coreProperties>
</file>